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0" yWindow="290" windowWidth="6360" windowHeight="7320" activeTab="0"/>
  </bookViews>
  <sheets>
    <sheet name=" 2017 г." sheetId="1" r:id="rId1"/>
  </sheets>
  <definedNames/>
  <calcPr fullCalcOnLoad="1"/>
</workbook>
</file>

<file path=xl/sharedStrings.xml><?xml version="1.0" encoding="utf-8"?>
<sst xmlns="http://schemas.openxmlformats.org/spreadsheetml/2006/main" count="81" uniqueCount="68">
  <si>
    <t>АНАЛИЗ</t>
  </si>
  <si>
    <t>ДОХОДЫ</t>
  </si>
  <si>
    <t>РАСХОДЫ</t>
  </si>
  <si>
    <t>тыс.руб.</t>
  </si>
  <si>
    <t>показатели</t>
  </si>
  <si>
    <t>сумма</t>
  </si>
  <si>
    <t>А.</t>
  </si>
  <si>
    <t>Доходы, всего,</t>
  </si>
  <si>
    <t>в том числе:</t>
  </si>
  <si>
    <t>В.</t>
  </si>
  <si>
    <t>Расходы - всего,</t>
  </si>
  <si>
    <t>1.</t>
  </si>
  <si>
    <t>Выручка от реализации ЖКУ ( по начислению, без НДС)</t>
  </si>
  <si>
    <t>Себестоимость ЖКУ:</t>
  </si>
  <si>
    <t>1.1.</t>
  </si>
  <si>
    <t>Топливо, с учетом транспортировки</t>
  </si>
  <si>
    <t>1.2.</t>
  </si>
  <si>
    <t>Электроэнергия</t>
  </si>
  <si>
    <t>1.3.</t>
  </si>
  <si>
    <t>Материалы</t>
  </si>
  <si>
    <t xml:space="preserve">1.4. </t>
  </si>
  <si>
    <t>Амортизация</t>
  </si>
  <si>
    <t>1.5.</t>
  </si>
  <si>
    <t>Ремонт</t>
  </si>
  <si>
    <t>1.6.</t>
  </si>
  <si>
    <t>Заработная плата</t>
  </si>
  <si>
    <t>1.7.</t>
  </si>
  <si>
    <t>1.8.</t>
  </si>
  <si>
    <t>1.9.</t>
  </si>
  <si>
    <t>1.10.</t>
  </si>
  <si>
    <t>1.11.</t>
  </si>
  <si>
    <t>Отчисления на социальные нужды</t>
  </si>
  <si>
    <t>Цеховые расходы</t>
  </si>
  <si>
    <t>Общеэксплуатационные расходы</t>
  </si>
  <si>
    <t>Прочие расходы</t>
  </si>
  <si>
    <t>Содержание сбытовой организации</t>
  </si>
  <si>
    <t>2.</t>
  </si>
  <si>
    <t>Расходы от прочих видов деятельности</t>
  </si>
  <si>
    <t>3.</t>
  </si>
  <si>
    <t>1.4.</t>
  </si>
  <si>
    <t>4.</t>
  </si>
  <si>
    <t>Население</t>
  </si>
  <si>
    <t>Льготы</t>
  </si>
  <si>
    <t>Субсидии</t>
  </si>
  <si>
    <t>Бюджетные учреждения, финансируемые из:</t>
  </si>
  <si>
    <t>федерального бюджета</t>
  </si>
  <si>
    <t>краевого бюджета</t>
  </si>
  <si>
    <t>местного бюджета</t>
  </si>
  <si>
    <t>Прочие потребители</t>
  </si>
  <si>
    <t>Финансирование на покрытие разницы в тарифах на услкги водоснабжения, водоотведения, жилищные услуги, прочие</t>
  </si>
  <si>
    <t>Бюджетное финансирование (фактическое)</t>
  </si>
  <si>
    <t>Доходы от прочих видов деятельности</t>
  </si>
  <si>
    <t xml:space="preserve">  3.1.</t>
  </si>
  <si>
    <t>Субвенции на возмещение разницы в тарифах, в том числе</t>
  </si>
  <si>
    <t xml:space="preserve"> - на электрическую</t>
  </si>
  <si>
    <t xml:space="preserve"> - на тепловую</t>
  </si>
  <si>
    <t>3.2.</t>
  </si>
  <si>
    <t>5.</t>
  </si>
  <si>
    <t>Прочие доходы (стр. 090)</t>
  </si>
  <si>
    <t>Доходы от других видов деятельности</t>
  </si>
  <si>
    <t>Прочие расходы (стр.100)</t>
  </si>
  <si>
    <t>Расходы от других видов деятельности</t>
  </si>
  <si>
    <t>Прибыль (убыток) до налогообложения *)</t>
  </si>
  <si>
    <t>Директор МУП КУ</t>
  </si>
  <si>
    <t>Прилуцкий А.Е.</t>
  </si>
  <si>
    <t xml:space="preserve">обеспеченности Муниципального унитарного предприятия коммунальных услуг Нанайского муниципального района финансовыми ресурсами за 2017 год </t>
  </si>
  <si>
    <t>Субвенции на возмещение разницы в тарифах льготным категориям потребителей</t>
  </si>
  <si>
    <t>3.3.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</si>
</sst>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"/>
    <numFmt numFmtId="186" formatCode="0.000000000"/>
    <numFmt numFmtId="187" formatCode="0.000000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/>
    </xf>
    <xf numFmtId="0" fontId="4" fillId="0" borderId="10" xfId="0" applyFont="1" applyBorder="1" applyAlignment="1">
      <alignment wrapText="1"/>
    </xf>
    <xf numFmtId="2" fontId="0" fillId="0" borderId="10" xfId="0" applyNumberFormat="1" applyBorder="1" applyAlignment="1">
      <alignment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6" fillId="0" borderId="0" xfId="0" applyFont="1" applyBorder="1" applyAlignment="1">
      <alignment wrapText="1"/>
    </xf>
    <xf numFmtId="2" fontId="5" fillId="0" borderId="10" xfId="0" applyNumberFormat="1" applyFont="1" applyBorder="1" applyAlignment="1">
      <alignment wrapText="1"/>
    </xf>
    <xf numFmtId="2" fontId="4" fillId="0" borderId="10" xfId="0" applyNumberFormat="1" applyFont="1" applyBorder="1" applyAlignment="1">
      <alignment/>
    </xf>
    <xf numFmtId="0" fontId="7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16" fontId="0" fillId="0" borderId="10" xfId="0" applyNumberFormat="1" applyFont="1" applyBorder="1" applyAlignment="1">
      <alignment wrapText="1"/>
    </xf>
    <xf numFmtId="2" fontId="0" fillId="0" borderId="0" xfId="0" applyNumberFormat="1" applyAlignment="1">
      <alignment/>
    </xf>
    <xf numFmtId="1" fontId="4" fillId="0" borderId="10" xfId="0" applyNumberFormat="1" applyFont="1" applyBorder="1" applyAlignment="1">
      <alignment wrapText="1"/>
    </xf>
    <xf numFmtId="1" fontId="0" fillId="0" borderId="0" xfId="0" applyNumberFormat="1" applyAlignment="1">
      <alignment/>
    </xf>
    <xf numFmtId="0" fontId="6" fillId="0" borderId="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4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16" fontId="0" fillId="0" borderId="10" xfId="0" applyNumberForma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zoomScalePageLayoutView="0" workbookViewId="0" topLeftCell="A25">
      <selection activeCell="B26" sqref="B26"/>
    </sheetView>
  </sheetViews>
  <sheetFormatPr defaultColWidth="9.140625" defaultRowHeight="12.75"/>
  <cols>
    <col min="1" max="1" width="6.140625" style="0" customWidth="1"/>
    <col min="2" max="2" width="30.7109375" style="0" customWidth="1"/>
    <col min="3" max="3" width="11.00390625" style="0" customWidth="1"/>
    <col min="4" max="4" width="5.00390625" style="0" customWidth="1"/>
    <col min="5" max="5" width="35.421875" style="0" customWidth="1"/>
    <col min="6" max="6" width="10.00390625" style="0" customWidth="1"/>
    <col min="7" max="9" width="9.140625" style="0" hidden="1" customWidth="1"/>
    <col min="10" max="10" width="9.421875" style="0" bestFit="1" customWidth="1"/>
  </cols>
  <sheetData>
    <row r="1" spans="1:6" ht="15">
      <c r="A1" s="30" t="s">
        <v>0</v>
      </c>
      <c r="B1" s="30"/>
      <c r="C1" s="30"/>
      <c r="D1" s="30"/>
      <c r="E1" s="30"/>
      <c r="F1" s="30"/>
    </row>
    <row r="2" spans="1:6" ht="54" customHeight="1">
      <c r="A2" s="31" t="s">
        <v>65</v>
      </c>
      <c r="B2" s="31"/>
      <c r="C2" s="31"/>
      <c r="D2" s="31"/>
      <c r="E2" s="31"/>
      <c r="F2" s="31"/>
    </row>
    <row r="3" spans="1:6" ht="12.75" customHeight="1">
      <c r="A3" s="1"/>
      <c r="B3" s="1"/>
      <c r="C3" s="1"/>
      <c r="D3" s="1"/>
      <c r="E3" s="32" t="s">
        <v>3</v>
      </c>
      <c r="F3" s="32"/>
    </row>
    <row r="4" spans="1:6" ht="12">
      <c r="A4" s="25" t="s">
        <v>1</v>
      </c>
      <c r="B4" s="25"/>
      <c r="C4" s="25"/>
      <c r="D4" s="25" t="s">
        <v>2</v>
      </c>
      <c r="E4" s="25"/>
      <c r="F4" s="25"/>
    </row>
    <row r="5" spans="1:6" ht="12">
      <c r="A5" s="25" t="s">
        <v>4</v>
      </c>
      <c r="B5" s="25"/>
      <c r="C5" s="5" t="s">
        <v>5</v>
      </c>
      <c r="D5" s="25" t="s">
        <v>4</v>
      </c>
      <c r="E5" s="25"/>
      <c r="F5" s="5" t="s">
        <v>5</v>
      </c>
    </row>
    <row r="6" spans="1:6" ht="12.75">
      <c r="A6" s="11" t="s">
        <v>6</v>
      </c>
      <c r="B6" s="11" t="s">
        <v>7</v>
      </c>
      <c r="C6" s="11">
        <f>C8+C19+C20+C27+C28</f>
        <v>56333</v>
      </c>
      <c r="D6" s="11" t="s">
        <v>9</v>
      </c>
      <c r="E6" s="11" t="s">
        <v>10</v>
      </c>
      <c r="F6" s="14">
        <f>F8+F21+F22+F20</f>
        <v>61270</v>
      </c>
    </row>
    <row r="7" spans="1:6" ht="12">
      <c r="A7" s="5"/>
      <c r="B7" s="6" t="s">
        <v>8</v>
      </c>
      <c r="C7" s="7"/>
      <c r="D7" s="5"/>
      <c r="E7" s="6" t="s">
        <v>8</v>
      </c>
      <c r="F7" s="5"/>
    </row>
    <row r="8" spans="1:6" ht="25.5">
      <c r="A8" s="10" t="s">
        <v>11</v>
      </c>
      <c r="B8" s="10" t="s">
        <v>12</v>
      </c>
      <c r="C8" s="10">
        <f>C11+C14+C18</f>
        <v>31521.87</v>
      </c>
      <c r="D8" s="10" t="s">
        <v>11</v>
      </c>
      <c r="E8" s="10" t="s">
        <v>13</v>
      </c>
      <c r="F8" s="13">
        <v>50900.59</v>
      </c>
    </row>
    <row r="9" spans="1:10" ht="12">
      <c r="A9" s="26"/>
      <c r="B9" s="28" t="s">
        <v>8</v>
      </c>
      <c r="C9" s="26"/>
      <c r="D9" s="3" t="s">
        <v>14</v>
      </c>
      <c r="E9" s="3" t="s">
        <v>15</v>
      </c>
      <c r="F9" s="9">
        <f>23364.39-1632.32</f>
        <v>21732.07</v>
      </c>
      <c r="G9" s="18">
        <f>F9+F10+F11+F12+F13+F14+F15+F16+F17</f>
        <v>49834.98</v>
      </c>
      <c r="H9" s="18">
        <f>G9+111.95</f>
        <v>49946.93</v>
      </c>
      <c r="I9" s="18">
        <f>F8-H9</f>
        <v>953.6599999999962</v>
      </c>
      <c r="J9" s="18"/>
    </row>
    <row r="10" spans="1:6" ht="12">
      <c r="A10" s="27"/>
      <c r="B10" s="29"/>
      <c r="C10" s="27"/>
      <c r="D10" s="3" t="s">
        <v>16</v>
      </c>
      <c r="E10" s="3" t="s">
        <v>17</v>
      </c>
      <c r="F10" s="3">
        <f>3609.33</f>
        <v>3609.33</v>
      </c>
    </row>
    <row r="11" spans="1:11" ht="12">
      <c r="A11" s="3" t="s">
        <v>14</v>
      </c>
      <c r="B11" s="3" t="s">
        <v>41</v>
      </c>
      <c r="C11" s="3">
        <f>6527.5-367.5</f>
        <v>6160</v>
      </c>
      <c r="D11" s="3" t="s">
        <v>18</v>
      </c>
      <c r="E11" s="3" t="s">
        <v>19</v>
      </c>
      <c r="F11" s="3">
        <v>0.1</v>
      </c>
      <c r="J11" s="18"/>
      <c r="K11" s="18"/>
    </row>
    <row r="12" spans="1:10" ht="12">
      <c r="A12" s="3" t="s">
        <v>16</v>
      </c>
      <c r="B12" s="3" t="s">
        <v>42</v>
      </c>
      <c r="C12" s="3">
        <v>0</v>
      </c>
      <c r="D12" s="3" t="s">
        <v>20</v>
      </c>
      <c r="E12" s="3" t="s">
        <v>21</v>
      </c>
      <c r="F12" s="3">
        <f>3895.26-145.3-2300</f>
        <v>1449.96</v>
      </c>
      <c r="J12" s="18"/>
    </row>
    <row r="13" spans="1:6" ht="12">
      <c r="A13" s="3" t="s">
        <v>18</v>
      </c>
      <c r="B13" s="3" t="s">
        <v>43</v>
      </c>
      <c r="C13" s="3"/>
      <c r="D13" s="3" t="s">
        <v>22</v>
      </c>
      <c r="E13" s="3" t="s">
        <v>23</v>
      </c>
      <c r="F13" s="3">
        <f>3371-364.5</f>
        <v>3006.5</v>
      </c>
    </row>
    <row r="14" spans="1:6" ht="24.75">
      <c r="A14" s="3" t="s">
        <v>39</v>
      </c>
      <c r="B14" s="3" t="s">
        <v>44</v>
      </c>
      <c r="C14" s="3">
        <f>C15+C16+C17</f>
        <v>20098.87</v>
      </c>
      <c r="D14" s="3" t="s">
        <v>24</v>
      </c>
      <c r="E14" s="3" t="s">
        <v>25</v>
      </c>
      <c r="F14" s="9">
        <f>9006.48-782.69</f>
        <v>8223.789999999999</v>
      </c>
    </row>
    <row r="15" spans="1:6" ht="12">
      <c r="A15" s="3"/>
      <c r="B15" s="3" t="s">
        <v>45</v>
      </c>
      <c r="C15" s="3">
        <f>4409-197</f>
        <v>4212</v>
      </c>
      <c r="D15" s="3" t="s">
        <v>26</v>
      </c>
      <c r="E15" s="3" t="s">
        <v>31</v>
      </c>
      <c r="F15" s="9">
        <f>2988.45-308.19</f>
        <v>2680.2599999999998</v>
      </c>
    </row>
    <row r="16" spans="1:6" ht="12">
      <c r="A16" s="3"/>
      <c r="B16" s="3" t="s">
        <v>46</v>
      </c>
      <c r="C16" s="3">
        <f>10208-2525</f>
        <v>7683</v>
      </c>
      <c r="D16" s="3" t="s">
        <v>27</v>
      </c>
      <c r="E16" s="3" t="s">
        <v>32</v>
      </c>
      <c r="F16" s="3">
        <f>339.33-38.37</f>
        <v>300.96</v>
      </c>
    </row>
    <row r="17" spans="1:6" ht="12">
      <c r="A17" s="3"/>
      <c r="B17" s="3" t="s">
        <v>47</v>
      </c>
      <c r="C17" s="3">
        <f>14841.5-2488-4149.63</f>
        <v>8203.869999999999</v>
      </c>
      <c r="D17" s="3" t="s">
        <v>28</v>
      </c>
      <c r="E17" s="3" t="s">
        <v>33</v>
      </c>
      <c r="F17" s="3">
        <f>7788.89-1256.88+2300</f>
        <v>8832.01</v>
      </c>
    </row>
    <row r="18" spans="1:6" ht="12">
      <c r="A18" s="3" t="s">
        <v>22</v>
      </c>
      <c r="B18" s="3" t="s">
        <v>48</v>
      </c>
      <c r="C18" s="3">
        <f>5905-642</f>
        <v>5263</v>
      </c>
      <c r="D18" s="3" t="s">
        <v>29</v>
      </c>
      <c r="E18" s="3" t="s">
        <v>34</v>
      </c>
      <c r="F18" s="9">
        <v>54</v>
      </c>
    </row>
    <row r="19" spans="1:6" ht="25.5">
      <c r="A19" s="8" t="s">
        <v>36</v>
      </c>
      <c r="B19" s="10" t="s">
        <v>51</v>
      </c>
      <c r="C19" s="10">
        <v>0</v>
      </c>
      <c r="D19" s="3" t="s">
        <v>30</v>
      </c>
      <c r="E19" s="3" t="s">
        <v>35</v>
      </c>
      <c r="F19" s="3"/>
    </row>
    <row r="20" spans="1:6" ht="25.5">
      <c r="A20" s="8" t="s">
        <v>38</v>
      </c>
      <c r="B20" s="10" t="s">
        <v>50</v>
      </c>
      <c r="C20" s="10">
        <f>14236+4149.63</f>
        <v>18385.63</v>
      </c>
      <c r="D20" s="8" t="s">
        <v>36</v>
      </c>
      <c r="E20" s="10" t="s">
        <v>37</v>
      </c>
      <c r="F20" s="8">
        <v>0</v>
      </c>
    </row>
    <row r="21" spans="1:6" ht="25.5">
      <c r="A21" s="17" t="s">
        <v>52</v>
      </c>
      <c r="B21" s="16" t="s">
        <v>53</v>
      </c>
      <c r="C21" s="15">
        <v>4436</v>
      </c>
      <c r="D21" s="10" t="s">
        <v>38</v>
      </c>
      <c r="E21" s="10" t="s">
        <v>60</v>
      </c>
      <c r="F21" s="10">
        <v>5727</v>
      </c>
    </row>
    <row r="22" spans="1:6" ht="25.5">
      <c r="A22" s="3"/>
      <c r="B22" s="3" t="s">
        <v>8</v>
      </c>
      <c r="C22" s="3"/>
      <c r="D22" s="3" t="s">
        <v>40</v>
      </c>
      <c r="E22" s="10" t="s">
        <v>61</v>
      </c>
      <c r="F22" s="8">
        <v>4642.41</v>
      </c>
    </row>
    <row r="23" spans="1:6" ht="12">
      <c r="A23" s="3"/>
      <c r="B23" s="3" t="s">
        <v>54</v>
      </c>
      <c r="C23" s="3">
        <v>0</v>
      </c>
      <c r="D23" s="3"/>
      <c r="E23" s="3"/>
      <c r="F23" s="3"/>
    </row>
    <row r="24" spans="1:6" ht="12">
      <c r="A24" s="3"/>
      <c r="B24" s="3" t="s">
        <v>55</v>
      </c>
      <c r="C24" s="3">
        <v>4436</v>
      </c>
      <c r="D24" s="3"/>
      <c r="E24" s="3"/>
      <c r="F24" s="3"/>
    </row>
    <row r="25" spans="1:6" ht="37.5">
      <c r="A25" s="33" t="s">
        <v>56</v>
      </c>
      <c r="B25" s="3" t="s">
        <v>66</v>
      </c>
      <c r="C25" s="3">
        <v>4149.63</v>
      </c>
      <c r="D25" s="3"/>
      <c r="E25" s="3"/>
      <c r="F25" s="3"/>
    </row>
    <row r="26" spans="1:6" ht="52.5" customHeight="1">
      <c r="A26" s="3" t="s">
        <v>67</v>
      </c>
      <c r="B26" s="3" t="s">
        <v>49</v>
      </c>
      <c r="C26" s="3"/>
      <c r="D26" s="3"/>
      <c r="E26" s="3"/>
      <c r="F26" s="3"/>
    </row>
    <row r="27" spans="1:6" ht="12.75">
      <c r="A27" s="8" t="s">
        <v>40</v>
      </c>
      <c r="B27" s="10" t="s">
        <v>58</v>
      </c>
      <c r="C27" s="8">
        <v>206</v>
      </c>
      <c r="D27" s="3"/>
      <c r="E27" s="3"/>
      <c r="F27" s="3"/>
    </row>
    <row r="28" spans="1:6" ht="25.5">
      <c r="A28" s="8" t="s">
        <v>57</v>
      </c>
      <c r="B28" s="10" t="s">
        <v>59</v>
      </c>
      <c r="C28" s="8">
        <v>6219.5</v>
      </c>
      <c r="D28" s="3"/>
      <c r="E28" s="3"/>
      <c r="F28" s="3"/>
    </row>
    <row r="29" spans="1:10" ht="12.75">
      <c r="A29" s="22" t="s">
        <v>62</v>
      </c>
      <c r="B29" s="23"/>
      <c r="C29" s="23"/>
      <c r="D29" s="23"/>
      <c r="E29" s="24"/>
      <c r="F29" s="19">
        <f>C6-F6</f>
        <v>-4937</v>
      </c>
      <c r="J29" s="20"/>
    </row>
    <row r="30" spans="1:6" ht="12">
      <c r="A30" s="4"/>
      <c r="B30" s="4"/>
      <c r="C30" s="4"/>
      <c r="D30" s="4"/>
      <c r="E30" s="4"/>
      <c r="F30" s="4"/>
    </row>
    <row r="31" spans="1:6" ht="12">
      <c r="A31" s="4"/>
      <c r="B31" s="4"/>
      <c r="C31" s="4"/>
      <c r="D31" s="4"/>
      <c r="E31" s="4"/>
      <c r="F31" s="4"/>
    </row>
    <row r="32" spans="1:6" ht="12">
      <c r="A32" s="4"/>
      <c r="B32" s="4"/>
      <c r="C32" s="4"/>
      <c r="D32" s="4"/>
      <c r="E32" s="4"/>
      <c r="F32" s="4"/>
    </row>
    <row r="33" spans="1:6" ht="12">
      <c r="A33" s="4"/>
      <c r="B33" s="4"/>
      <c r="C33" s="4"/>
      <c r="D33" s="4"/>
      <c r="E33" s="4"/>
      <c r="F33" s="4"/>
    </row>
    <row r="34" spans="1:6" ht="17.25" customHeight="1">
      <c r="A34" s="4"/>
      <c r="B34" s="12" t="s">
        <v>63</v>
      </c>
      <c r="C34" s="12"/>
      <c r="D34" s="21" t="s">
        <v>64</v>
      </c>
      <c r="E34" s="21"/>
      <c r="F34" s="4"/>
    </row>
    <row r="35" spans="1:6" ht="12">
      <c r="A35" s="2"/>
      <c r="B35" s="2"/>
      <c r="C35" s="2"/>
      <c r="D35" s="2"/>
      <c r="E35" s="2"/>
      <c r="F35" s="2"/>
    </row>
    <row r="36" spans="1:6" ht="12">
      <c r="A36" s="2"/>
      <c r="B36" s="2"/>
      <c r="C36" s="2"/>
      <c r="D36" s="2"/>
      <c r="E36" s="2"/>
      <c r="F36" s="2"/>
    </row>
    <row r="37" spans="1:6" ht="12">
      <c r="A37" s="2"/>
      <c r="B37" s="2"/>
      <c r="C37" s="2"/>
      <c r="D37" s="2"/>
      <c r="E37" s="2"/>
      <c r="F37" s="2"/>
    </row>
    <row r="38" spans="1:6" ht="12">
      <c r="A38" s="2"/>
      <c r="B38" s="2"/>
      <c r="C38" s="2"/>
      <c r="D38" s="2"/>
      <c r="E38" s="2"/>
      <c r="F38" s="2"/>
    </row>
    <row r="39" spans="1:6" ht="12">
      <c r="A39" s="2"/>
      <c r="B39" s="2"/>
      <c r="C39" s="2"/>
      <c r="D39" s="2"/>
      <c r="E39" s="2"/>
      <c r="F39" s="2"/>
    </row>
  </sheetData>
  <sheetProtection/>
  <mergeCells count="12">
    <mergeCell ref="A1:F1"/>
    <mergeCell ref="A2:F2"/>
    <mergeCell ref="E3:F3"/>
    <mergeCell ref="A4:C4"/>
    <mergeCell ref="D4:F4"/>
    <mergeCell ref="D34:E34"/>
    <mergeCell ref="A29:E29"/>
    <mergeCell ref="A5:B5"/>
    <mergeCell ref="D5:E5"/>
    <mergeCell ref="A9:A10"/>
    <mergeCell ref="B9:B10"/>
    <mergeCell ref="C9:C10"/>
  </mergeCells>
  <printOptions/>
  <pageMargins left="0.39" right="0.3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Катерина</cp:lastModifiedBy>
  <cp:lastPrinted>2018-05-07T05:12:25Z</cp:lastPrinted>
  <dcterms:created xsi:type="dcterms:W3CDTF">1996-10-08T23:32:33Z</dcterms:created>
  <dcterms:modified xsi:type="dcterms:W3CDTF">2018-05-07T05:24:34Z</dcterms:modified>
  <cp:category/>
  <cp:version/>
  <cp:contentType/>
  <cp:contentStatus/>
</cp:coreProperties>
</file>